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<sst xmlns="http://schemas.openxmlformats.org/spreadsheetml/2006/main" count="35" uniqueCount="22">
  <si>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</si>
  <si>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500 System 48int 60L Box 44T gb005</t>
  </si>
  <si>
    <t>Check manual for minimum door opening. Max 320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</si>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</sst>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D2" sqref="D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2000</v>
      </c>
      <c r="C3" s="11">
        <v>14</v>
      </c>
      <c r="D3" s="92"/>
      <c r="E3" s="11">
        <v>0.5</v>
      </c>
    </row>
    <row r="4" spans="1:7" ht="12.75">
      <c r="A4" s="24" t="s">
        <v>1</v>
      </c>
      <c r="B4" s="25"/>
      <c r="C4" s="25"/>
      <c r="D4" s="26"/>
      <c r="E4" s="15">
        <v>607092</v>
      </c>
      <c r="G4" s="51"/>
    </row>
    <row r="5" spans="1:13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F5" s="16"/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  <c r="M5" s="96"/>
    </row>
    <row r="6" spans="1:13" ht="12.75">
      <c r="A6" s="27" t="s">
        <v>4</v>
      </c>
      <c r="B6" s="20">
        <f>0.005/$E$3/8*72*$A$3*$C$3</f>
        <v>2520</v>
      </c>
      <c r="C6" s="20">
        <f>0.005/$E$3/8*38.4*$A$3*$C$3</f>
        <v>1344</v>
      </c>
      <c r="D6" s="20">
        <f>0.005/$E$3/8*10.75*$A$3*$C$3</f>
        <v>376.25</v>
      </c>
      <c r="E6" s="14" t="s">
        <v>20</v>
      </c>
      <c r="F6" s="39">
        <v>10.75</v>
      </c>
      <c r="G6" s="52" t="s">
        <v>3</v>
      </c>
      <c r="H6" s="57">
        <f>B6*$I$1</f>
        <v>20160</v>
      </c>
      <c r="I6" s="57">
        <f>C6*$I$1</f>
        <v>10752</v>
      </c>
      <c r="J6" s="57">
        <f>D6*$I$1</f>
        <v>3010</v>
      </c>
      <c r="K6" s="14" t="s">
        <v>20</v>
      </c>
      <c r="L6" s="39">
        <f>F6*$I$1</f>
        <v>86</v>
      </c>
      <c r="M6" s="95" t="s">
        <v>10</v>
      </c>
    </row>
    <row r="7" spans="1:13" ht="12.75">
      <c r="A7" s="28"/>
      <c r="B7" s="19">
        <f>B6/400*300</f>
        <v>1890</v>
      </c>
      <c r="C7" s="19">
        <f>C6/400*300</f>
        <v>1008</v>
      </c>
      <c r="D7" s="19">
        <f>D6/400*300</f>
        <v>282.1875</v>
      </c>
      <c r="E7" s="4" t="s">
        <v>19</v>
      </c>
      <c r="F7" s="39">
        <v>38.399999999999999</v>
      </c>
      <c r="G7" s="53"/>
      <c r="H7" s="10">
        <f>H6/400*300</f>
        <v>15120</v>
      </c>
      <c r="I7" s="10">
        <f>I6/400*300</f>
        <v>8064</v>
      </c>
      <c r="J7" s="10">
        <f>J6/400*300</f>
        <v>2257.5</v>
      </c>
      <c r="K7" s="4" t="s">
        <v>19</v>
      </c>
      <c r="L7" s="39">
        <f>F7*$I$1</f>
        <v>307.19999999999999</v>
      </c>
      <c r="M7" s="95" t="s">
        <v>16</v>
      </c>
    </row>
    <row r="8" spans="1:13" ht="12.75">
      <c r="A8" s="29"/>
      <c r="B8" s="19">
        <f>B6/400*600</f>
        <v>3780</v>
      </c>
      <c r="C8" s="19">
        <f>C6/400*600</f>
        <v>2016</v>
      </c>
      <c r="D8" s="19">
        <f>D6/400*600</f>
        <v>564.375</v>
      </c>
      <c r="E8" s="4" t="s">
        <v>14</v>
      </c>
      <c r="F8" s="39">
        <v>72</v>
      </c>
      <c r="G8" s="53"/>
      <c r="H8" s="10">
        <f>H6/400*600</f>
        <v>30240</v>
      </c>
      <c r="I8" s="10">
        <f>I6/400*600</f>
        <v>16128</v>
      </c>
      <c r="J8" s="10">
        <f>J6/400*600</f>
        <v>4515</v>
      </c>
      <c r="K8" s="4" t="s">
        <v>14</v>
      </c>
      <c r="L8" s="39">
        <f>F8*$I$1</f>
        <v>576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M9" s="96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